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inec_nas_01\Mecanografia\PANAMÁ EN CIFRAS 2017-21\2 Situación Demográfica\2 Estadísticas vitales\Estadísticas vitales completo\"/>
    </mc:Choice>
  </mc:AlternateContent>
  <bookViews>
    <workbookView xWindow="242" yWindow="285" windowWidth="20117" windowHeight="7043"/>
  </bookViews>
  <sheets>
    <sheet name="1" sheetId="22" r:id="rId1"/>
  </sheets>
  <externalReferences>
    <externalReference r:id="rId2"/>
    <externalReference r:id="rId3"/>
    <externalReference r:id="rId4"/>
  </externalReferences>
  <definedNames>
    <definedName name="_xlnm.Print_Area" localSheetId="0">'1'!$A$1:$F$35</definedName>
    <definedName name="_xlnm.Database" localSheetId="0">#REF!</definedName>
    <definedName name="_xlnm.Database">#REF!</definedName>
    <definedName name="dalys">#REF!</definedName>
    <definedName name="GRAF1" localSheetId="0">#REF!</definedName>
    <definedName name="GRAF1">#REF!</definedName>
    <definedName name="GRAFICO">[1]estimacion!$C$33</definedName>
    <definedName name="npg" localSheetId="0">#REF!</definedName>
    <definedName name="npg">#REF!</definedName>
    <definedName name="npg_num" localSheetId="0">#REF!</definedName>
    <definedName name="npg_num">#REF!</definedName>
    <definedName name="npg_num1">#REF!</definedName>
    <definedName name="npg_num2">#REF!</definedName>
    <definedName name="pancif2001" localSheetId="0">'[2]PC221-01'!$A$1</definedName>
    <definedName name="pancif2001">'[3]PC221-01'!$A$1</definedName>
    <definedName name="pancif95" localSheetId="0">#REF!</definedName>
    <definedName name="pancif95">#REF!</definedName>
  </definedNames>
  <calcPr calcId="152511"/>
</workbook>
</file>

<file path=xl/calcChain.xml><?xml version="1.0" encoding="utf-8"?>
<calcChain xmlns="http://schemas.openxmlformats.org/spreadsheetml/2006/main">
  <c r="F13" i="22" l="1"/>
  <c r="F9" i="22"/>
  <c r="E13" i="22" l="1"/>
  <c r="D13" i="22"/>
  <c r="C13" i="22"/>
  <c r="B13" i="22"/>
  <c r="F12" i="22"/>
  <c r="E12" i="22"/>
  <c r="D12" i="22"/>
  <c r="C12" i="22"/>
  <c r="B12" i="22"/>
  <c r="E9" i="22"/>
  <c r="D9" i="22"/>
  <c r="C9" i="22"/>
  <c r="B9" i="22"/>
  <c r="F8" i="22"/>
  <c r="E8" i="22"/>
  <c r="D8" i="22"/>
  <c r="C8" i="22"/>
  <c r="B8" i="22"/>
</calcChain>
</file>

<file path=xl/connections.xml><?xml version="1.0" encoding="utf-8"?>
<connections xmlns="http://schemas.openxmlformats.org/spreadsheetml/2006/main">
  <connection id="1" sourceFile="C:\Users\drangel\Documents\MATRIMONIO Y DIVORCIO (2012-2022)\MATRIMONIO Y DIVORCIO (2022)\Pictures\Camera Roll\Desktop\Base de Datos 2021.accdb" keepAlive="1" name="Base de Datos 2021" type="5" refreshedVersion="5">
    <dbPr connection="Provider=Microsoft.ACE.OLEDB.12.0;User ID=Admin;Data Source=C:\Users\drangel\Documents\MATRIMONIO Y DIVORCIO (2012-2022)\MATRIMONIO Y DIVORCIO (2022)\Pictures\Camera Roll\Desktop\Base de Datos 2021.accdb;Mode=ReadWrite;Extended Properties=&quot;&quot;;Jet OLEDB:System database=&quot;&quot;;Jet OLEDB:Registry Path=&quot;&quot;;Jet OLEDB:Engine Type=6;Jet OLEDB:Database Locking Mode=1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dbo_TR_MATRIMONIOS Consulta match" commandType="3"/>
  </connection>
  <connection id="2" sourceFile="C:\Users\drangel\Documents\MATRIMONIO Y DIVORCIO (2012-2022)\MATRIMONIO Y DIVORCIO (2022)\Pictures\Camera Roll\Desktop\Base de Datos 2021.accdb" keepAlive="1" name="Base de Datos 20211" type="5" refreshedVersion="0">
    <dbPr connection="Provider=Microsoft.ACE.OLEDB.12.0;User ID=Admin;Data Source=C:\Users\drangel\Documents\MATRIMONIO Y DIVORCIO (2012-2022)\MATRIMONIO Y DIVORCIO (2022)\Pictures\Camera Roll\Desktop\Base de Datos 2021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dbo_TR_MATRIMONIOS Consulta1" commandType="3"/>
  </connection>
  <connection id="3" sourceFile="C:\Users\drangel\Documents\MATRIMONIO Y DIVORCIO (2012-2022)\MATRIMONIO Y DIVORCIO (2022)\Pictures\Camera Roll\Desktop\Base de Datos 2021.accdb" keepAlive="1" name="Base de Datos 20212" type="5" refreshedVersion="5">
    <dbPr connection="Provider=Microsoft.ACE.OLEDB.12.0;User ID=Admin;Data Source=C:\Users\drangel\Documents\MATRIMONIO Y DIVORCIO (2012-2022)\MATRIMONIO Y DIVORCIO (2022)\Pictures\Camera Roll\Desktop\Base de Datos 2021.accdb;Mode=ReadWrite;Extended Properties=&quot;&quot;;Jet OLEDB:System database=&quot;&quot;;Jet OLEDB:Registry Path=&quot;&quot;;Jet OLEDB:Engine Type=6;Jet OLEDB:Database Locking Mode=1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dbo_TR_MATRIMONIOS Panamá en Cifras" commandType="3"/>
  </connection>
  <connection id="4" sourceFile="C:\Users\drangel\Documents\MATRIMONIO Y DIVORCIO (2012-2022)\MATRIMONIO Y DIVORCIO (2022)\Pictures\Camera Roll\Desktop\Base de Datos 2021.accdb" keepAlive="1" name="Base de Datos 20213" type="5" refreshedVersion="5">
    <dbPr connection="Provider=Microsoft.ACE.OLEDB.12.0;User ID=Admin;Data Source=C:\Users\drangel\Documents\MATRIMONIO Y DIVORCIO (2012-2022)\MATRIMONIO Y DIVORCIO (2022)\Pictures\Camera Roll\Desktop\Base de Datos 2021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dbo_TR_DIVORCIOS Panama en Cifras2021" commandType="3"/>
  </connection>
  <connection id="5" sourceFile="Z:\Matrimonios_y_Divorcios\2019\BASE DATOS 2019\BOLETÍN\1. DIVORCIO\DIVORCIO 2019.accdb" keepAlive="1" name="DIVORCIO 2019" type="5" refreshedVersion="5">
    <dbPr connection="Provider=Microsoft.ACE.OLEDB.12.0;User ID=Admin;Data Source=Z:\Matrimonios_y_Divorcios\2019\BASE DATOS 2019\BOLETÍN\1. DIVORCIO\DIVORCIO 2019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CUADROS DIVORCIO 2019 Consulta" commandType="3"/>
  </connection>
  <connection id="6" sourceFile="Y:\Matrimonios_y_Divorcios\2020\BASE DE DATOS\BOLETÍN\1. DIVORCIO\DIVORCIO 2020.accdb" keepAlive="1" name="DIVORCIO 2020" type="5" refreshedVersion="4">
    <dbPr connection="Provider=Microsoft.ACE.OLEDB.12.0;User ID=Admin;Data Source=Y:\Matrimonios_y_Divorcios\2020\BASE DE DATOS\BOLETÍN\1. DIVORCIO\DIVORCIO 2020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CUADROS DIVORCIOS 2020 Consulta" commandType="3"/>
  </connection>
  <connection id="7" sourceFile="Y:\Matrimonios_y_Divorcios\2015\BASE DE DATOS 2015\Base de Datos Boletín 2015\DIVORCIOS.accdb" keepAlive="1" name="DIVORCIOS" type="5" refreshedVersion="4">
    <dbPr connection="Provider=Microsoft.ACE.OLEDB.12.0;User ID=Admin;Data Source=Y:\Matrimonios_y_Divorcios\2015\BASE DE DATOS 2015\Base de Datos Boletín 2015\DIVORCIOS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" command="CUADROS DIVORCIOS 2015 Consulta" commandType="3"/>
  </connection>
  <connection id="8" sourceFile="X:\Matrimonios_y_Divorcios\2016\BASE DE DATOS (2016)\Base de datos Boletín 2016\DIVORCIOS.accdb" keepAlive="1" name="DIVORCIOS1" type="5" refreshedVersion="4">
    <dbPr connection="Provider=Microsoft.ACE.OLEDB.12.0;User ID=Admin;Data Source=X:\Matrimonios_y_Divorcios\2016\BASE DE DATOS (2016)\Base de datos Boletín 2016\DIVORCIOS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" command="CUADROS DIVORCIOS 2016 Consulta" commandType="3"/>
  </connection>
  <connection id="9" sourceFile="W:\Matrimonios_y_Divorcios\2018\BASE DE DATOS (2018)\BOLETÍN\1. DIVORCIOS\DIVORCIOS.accdb" keepAlive="1" name="DIVORCIOS2" type="5" refreshedVersion="5">
    <dbPr connection="Provider=Microsoft.ACE.OLEDB.12.0;User ID=Admin;Data Source=W:\Matrimonios_y_Divorcios\2018\BASE DE DATOS (2018)\BOLETÍN\1. DIVORCIOS\DIVORCIOS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BD DIVORCIOS RC 2018 Consulta" commandType="3"/>
  </connection>
  <connection id="10" sourceFile="Y:\Matrimonios_y_Divorcios\2015\BASE DE DATOS 2015\Base de Datos Boletín 2015\DIVORCIOS.accdb" keepAlive="1" name="DIVORCIOS3" type="5" refreshedVersion="4">
    <dbPr connection="Provider=Microsoft.ACE.OLEDB.12.0;User ID=Admin;Data Source=Y:\Matrimonios_y_Divorcios\2015\BASE DE DATOS 2015\Base de Datos Boletín 2015\DIVORCIOS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" command="CUADROS DIVORCIOS 2015 ( MACHT )" commandType="3"/>
  </connection>
  <connection id="11" sourceFile="W:\Matrimonios_y_Divorcios\2018\BASE DE DATOS (2018)\BOLETÍN\1. DIVORCIOS\DIVORCIOS.accdb" keepAlive="1" name="DIVORCIOS4" type="5" refreshedVersion="5">
    <dbPr connection="Provider=Microsoft.ACE.OLEDB.12.0;User ID=Admin;Data Source=W:\Matrimonios_y_Divorcios\2018\BASE DE DATOS (2018)\BOLETÍN\1. DIVORCIOS\DIVORCIOS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CUADROS DIVORCIOS 2018 Consulta" commandType="3"/>
  </connection>
  <connection id="12" sourceFile="W:\Matrimonios_y_Divorcios\2018\BASE DE DATOS (2018)\BOLETÍN\2.MATRIMONIOS\MATRIMONIO.accdb" keepAlive="1" name="MATRIMONIO" type="5" refreshedVersion="5">
    <dbPr connection="Provider=Microsoft.ACE.OLEDB.12.0;User ID=Admin;Data Source=W:\Matrimonios_y_Divorcios\2018\BASE DE DATOS (2018)\BOLETÍN\2.MATRIMONIOS\MATRIMONIO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CUADROS MATRIMONIO 2018 Consulta" commandType="3"/>
  </connection>
  <connection id="13" sourceFile="Y:\Matrimonios_y_Divorcios\2015\BASE DE DATOS 2015\Base de Datos Boletín 2015\MATRIMONIO 1.accdb" keepAlive="1" name="MATRIMONIO 1" type="5" refreshedVersion="4">
    <dbPr connection="Provider=Microsoft.ACE.OLEDB.12.0;User ID=Admin;Data Source=Y:\Matrimonios_y_Divorcios\2015\BASE DE DATOS 2015\Base de Datos Boletín 2015\MATRIMONIO 1.accdb;Mode=ReadWrite;Extended Properties=&quot;&quot;;Jet OLEDB:System database=&quot;&quot;;Jet OLEDB:Registry Path=&quot;&quot;;Jet OLEDB:Engine Type=6;Jet OLEDB:Database Locking Mode=1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" command="CUADROS MATRIMONIOS 2015 Consulta" commandType="3"/>
  </connection>
  <connection id="14" sourceFile="Y:\Matrimonios_y_Divorcios\2015\BASE DE DATOS 2015\Base de Datos Boletín 2015\MATRIMONIO 1.accdb" keepAlive="1" name="MATRIMONIO 11" type="5" refreshedVersion="4">
    <dbPr connection="Provider=Microsoft.ACE.OLEDB.12.0;User ID=Admin;Data Source=Y:\Matrimonios_y_Divorcios\2015\BASE DE DATOS 2015\Base de Datos Boletín 2015\MATRIMONIO 1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" command="CUADROS MATRIMONIOS 2015 Consulta" commandType="3"/>
  </connection>
  <connection id="15" sourceFile="Y:\Matrimonios_y_Divorcios\2015\BASE DE DATOS 2015\Base de Datos Boletín 2015\MATRIMONIO 1.accdb" keepAlive="1" name="MATRIMONIO 12" type="5" refreshedVersion="4">
    <dbPr connection="Provider=Microsoft.ACE.OLEDB.12.0;User ID=Admin;Data Source=Y:\Matrimonios_y_Divorcios\2015\BASE DE DATOS 2015\Base de Datos Boletín 2015\MATRIMONIO 1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" command="CUADROS MATRIMONIOS 2015 Consulta" commandType="3"/>
  </connection>
  <connection id="16" sourceFile="Z:\Matrimonios_y_Divorcios\2020\BASE DE DATOS\BOLETÍN\2. MATRIMONIO\MATRIMONIO 2020.accdb" keepAlive="1" name="MATRIMONIO 2020" type="5" refreshedVersion="4">
    <dbPr connection="Provider=Microsoft.ACE.OLEDB.12.0;User ID=Admin;Data Source=Z:\Matrimonios_y_Divorcios\2020\BASE DE DATOS\BOLETÍN\2. MATRIMONIO\MATRIMONIO 2020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CUADROS MATRIMONIOS 2020 Consulta" commandType="3"/>
  </connection>
  <connection id="17" sourceFile="Y:\Matrimonios_y_Divorcios\2019\BASE DATOS 2019\BOLETÍN\2. MATRIMONIOS\MATRIMONIOS.accdb" keepAlive="1" name="MATRIMONIOS" type="5" refreshedVersion="4">
    <dbPr connection="Provider=Microsoft.ACE.OLEDB.12.0;User ID=Admin;Data Source=Y:\Matrimonios_y_Divorcios\2019\BASE DATOS 2019\BOLETÍN\2. MATRIMONIOS\MATRIMONIOS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CUADROS MATRIMONIO 2019 Consulta" commandType="3"/>
  </connection>
  <connection id="18" sourceFile="Y:\Matrimonios_y_Divorcios\2015\BASE DE DATOS 2015\Base de Datos Boletín 2015\MATRIMONIOS.accdb" keepAlive="1" name="MATRIMONIOS1" type="5" refreshedVersion="4">
    <dbPr connection="Provider=Microsoft.ACE.OLEDB.12.0;User ID=Admin;Data Source=Y:\Matrimonios_y_Divorcios\2015\BASE DE DATOS 2015\Base de Datos Boletín 2015\MATRIMONIOS.accdb;Mode=ReadWrite;Extended Properties=&quot;&quot;;Jet OLEDB:System database=&quot;&quot;;Jet OLEDB:Registry Path=&quot;&quot;;Jet OLEDB:Engine Type=6;Jet OLEDB:Database Locking Mode=1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" command="CUADROS MATRIMONIOS 2015 Consulta" commandType="3"/>
  </connection>
  <connection id="19" sourceFile="Y:\Matrimonios_y_Divorcios\2015\BASE DE DATOS 2015\Base de Datos Boletín 2015\MATRIMONIOS.accdb" keepAlive="1" name="MATRIMONIOS2" type="5" refreshedVersion="0" new="1" background="1">
    <dbPr connection="Provider=Microsoft.ACE.OLEDB.12.0;Password=&quot;&quot;;User ID=Admin;Data Source=Y:\Matrimonios_y_Divorcios\2015\BASE DE DATOS 2015\Base de Datos Boletín 2015\MATRIMONIOS.accdb;Mode=ReadWrite;Extended Properties=&quot;&quot;;Jet OLEDB:System database=&quot;&quot;;Jet OLEDB:Registry Path=&quot;&quot;;Jet OLEDB:Database Password=&quot;&quot;;Jet OLEDB:Engine Type=6;Jet OLEDB:Database Locking Mode=1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" command="CUADROS MATRIMONIOS 2015 Consulta" commandType="3"/>
  </connection>
  <connection id="20" sourceFile="X:\Matrimonios_y_Divorcios\2016\BASE DE DATOS (2016)\Base de datos Boletín 2016\MATRIMONIOS.accdb" keepAlive="1" name="MATRIMONIOS3" type="5" refreshedVersion="4">
    <dbPr connection="Provider=Microsoft.ACE.OLEDB.12.0;User ID=Admin;Data Source=X:\Matrimonios_y_Divorcios\2016\BASE DE DATOS (2016)\Base de datos Boletín 2016\MATRIMONIOS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" command="CUADROS MATRIMONIOS 2016 Consulta" commandType="3"/>
  </connection>
  <connection id="21" sourceFile="Z:\Matrimonios_y_Divorcios\2019\BASE DATOS 2019\BOLETÍN\2. MATRIMONIOS\MATRIMONIOS.accdb" keepAlive="1" name="MATRIMONIOS4" type="5" refreshedVersion="5">
    <dbPr connection="Provider=Microsoft.ACE.OLEDB.12.0;User ID=Admin;Data Source=Z:\Matrimonios_y_Divorcios\2019\BASE DATOS 2019\BOLETÍN\2. MATRIMONIOS\MATRIMONIOS.accdb;Mode=ReadWrite;Extended Properties=&quot;&quot;;Jet OLEDB:System database=&quot;&quot;;Jet OLEDB:Registry Path=&quot;&quot;;Jet OLEDB:Engine Type=6;Jet OLEDB:Database Locking Mode=1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CUADROS MATRIMONIO 2019 Consulta" commandType="3"/>
  </connection>
</connections>
</file>

<file path=xl/sharedStrings.xml><?xml version="1.0" encoding="utf-8"?>
<sst xmlns="http://schemas.openxmlformats.org/spreadsheetml/2006/main" count="21" uniqueCount="20">
  <si>
    <t>Concepto</t>
  </si>
  <si>
    <t>Nupcialidad:</t>
  </si>
  <si>
    <t>Divorcialidad:</t>
  </si>
  <si>
    <t xml:space="preserve">       de  matrimonio (soltera,  unida,  separada de unión, viuda  y  divorciada),  al  1  de julio del año respectivo.</t>
  </si>
  <si>
    <t xml:space="preserve">   Número</t>
  </si>
  <si>
    <t xml:space="preserve">   Tasa por 1,000 habitantes (1)</t>
  </si>
  <si>
    <t xml:space="preserve">   Tasa específica por 1,000 personas (2)</t>
  </si>
  <si>
    <t xml:space="preserve">   Tasa por 10,000 habitantes (1)</t>
  </si>
  <si>
    <t xml:space="preserve">   Tasa específica por 10,000 parejas (3)</t>
  </si>
  <si>
    <r>
      <t xml:space="preserve">(2)  Con base en la estimación </t>
    </r>
    <r>
      <rPr>
        <u/>
        <sz val="10"/>
        <rFont val="Arial"/>
        <family val="2"/>
      </rPr>
      <t xml:space="preserve">masculina  total </t>
    </r>
    <r>
      <rPr>
        <sz val="10"/>
        <rFont val="Arial"/>
        <family val="2"/>
      </rPr>
      <t>de la República, de 18 años y  más de edad, expuesta al riesgo</t>
    </r>
  </si>
  <si>
    <t xml:space="preserve">            del Órgano Judicial, Notarías, Iglesias y Tribunal  Electoral.</t>
  </si>
  <si>
    <t xml:space="preserve">       de divorcio (casada,  más  separada  de  matrimonio),  al  1  de  julio del año respectivo.</t>
  </si>
  <si>
    <r>
      <t xml:space="preserve">(3)  Con base en la estimación </t>
    </r>
    <r>
      <rPr>
        <u/>
        <sz val="10"/>
        <rFont val="Arial"/>
        <family val="2"/>
      </rPr>
      <t xml:space="preserve">masculina  total </t>
    </r>
    <r>
      <rPr>
        <sz val="10"/>
        <rFont val="Arial"/>
        <family val="2"/>
      </rPr>
      <t xml:space="preserve">de la República, de 18 años  y  más de edad, expuesta al riesgo </t>
    </r>
  </si>
  <si>
    <t>NOTA:  Para  el cálculo  de la tasa  específica de este quinquenio, se contempló  la nueva edad para contraer</t>
  </si>
  <si>
    <t>(1)  Con  base  en la estimación de la  población  total de  la  República, al 1 de julio del año respectivo.</t>
  </si>
  <si>
    <t xml:space="preserve">            matrimonio, modificada por la Ley 30 del 5 de mayo de 2015.</t>
  </si>
  <si>
    <t xml:space="preserve">Fuente: Los datos publicados corresponden a  información recopilada con base en los registros administrativos </t>
  </si>
  <si>
    <t>(P)   Cifras preliminares.</t>
  </si>
  <si>
    <t>2021(P)</t>
  </si>
  <si>
    <t>Cuadro 1. NUPCIALIDAD Y DIVORCIALIDAD EN LA REPÚBLICA:  AÑOS 2017-21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</si>
</sst>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[$€]\ * #,##0.00_-;\-[$€]\ * #,##0.00_-;_-[$€]\ * &quot;-&quot;??_-;_-@_-"/>
    <numFmt numFmtId="165" formatCode="0.0"/>
    <numFmt numFmtId="166" formatCode="0_)"/>
  </numFmts>
  <fonts count="44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11"/>
      <color indexed="58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0"/>
      <name val="Calibri"/>
      <family val="2"/>
    </font>
    <font>
      <sz val="10"/>
      <name val="Arial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b/>
      <sz val="18"/>
      <color indexed="56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0"/>
      <name val="MS Sans Serif"/>
      <family val="2"/>
    </font>
    <font>
      <sz val="10"/>
      <color theme="1"/>
      <name val="Arial"/>
      <family val="2"/>
    </font>
    <font>
      <u/>
      <sz val="10"/>
      <name val="Arial"/>
      <family val="2"/>
    </font>
    <font>
      <sz val="10"/>
      <name val="Arial CE"/>
    </font>
    <font>
      <b/>
      <sz val="11"/>
      <color indexed="10"/>
      <name val="Calibri"/>
      <family val="2"/>
    </font>
    <font>
      <sz val="11"/>
      <color indexed="19"/>
      <name val="Calibri"/>
      <family val="2"/>
    </font>
    <font>
      <sz val="12"/>
      <name val="Courier"/>
      <family val="3"/>
    </font>
    <font>
      <sz val="10"/>
      <name val="Courier"/>
      <family val="3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10"/>
      <name val="MS Sans Serif"/>
    </font>
    <font>
      <sz val="10"/>
      <name val="Arial"/>
      <family val="2"/>
    </font>
    <font>
      <b/>
      <sz val="12"/>
      <name val="Arial"/>
      <family val="2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61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5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38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13"/>
      </patternFill>
    </fill>
    <fill>
      <patternFill patternType="solid">
        <fgColor indexed="54"/>
      </patternFill>
    </fill>
    <fill>
      <patternFill patternType="solid">
        <fgColor indexed="26"/>
      </patternFill>
    </fill>
    <fill>
      <patternFill patternType="solid">
        <fgColor indexed="56"/>
      </patternFill>
    </fill>
    <fill>
      <patternFill patternType="solid">
        <fgColor indexed="9"/>
      </patternFill>
    </fill>
    <fill>
      <patternFill patternType="solid">
        <fgColor rgb="FFEFF3FF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38"/>
      </left>
      <right style="thin">
        <color indexed="38"/>
      </right>
      <top style="thin">
        <color indexed="38"/>
      </top>
      <bottom style="thin">
        <color indexed="3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6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27">
    <xf numFmtId="0" fontId="0" fillId="0" borderId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7" borderId="0" applyNumberFormat="0" applyBorder="0" applyAlignment="0" applyProtection="0"/>
    <xf numFmtId="0" fontId="4" fillId="9" borderId="0" applyNumberFormat="0" applyBorder="0" applyAlignment="0" applyProtection="0"/>
    <xf numFmtId="0" fontId="4" fillId="8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5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7" fillId="15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7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7" fillId="17" borderId="0" applyNumberFormat="0" applyBorder="0" applyAlignment="0" applyProtection="0"/>
    <xf numFmtId="0" fontId="7" fillId="7" borderId="0" applyNumberFormat="0" applyBorder="0" applyAlignment="0" applyProtection="0"/>
    <xf numFmtId="0" fontId="7" fillId="20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23" borderId="0" applyNumberFormat="0" applyBorder="0" applyAlignment="0" applyProtection="0"/>
    <xf numFmtId="0" fontId="8" fillId="3" borderId="0" applyNumberFormat="0" applyBorder="0" applyAlignment="0" applyProtection="0"/>
    <xf numFmtId="0" fontId="9" fillId="6" borderId="0" applyNumberFormat="0" applyBorder="0" applyAlignment="0" applyProtection="0"/>
    <xf numFmtId="0" fontId="10" fillId="24" borderId="8" applyNumberFormat="0" applyAlignment="0" applyProtection="0"/>
    <xf numFmtId="0" fontId="10" fillId="8" borderId="8" applyNumberFormat="0" applyAlignment="0" applyProtection="0"/>
    <xf numFmtId="0" fontId="11" fillId="19" borderId="9" applyNumberFormat="0" applyAlignment="0" applyProtection="0"/>
    <xf numFmtId="0" fontId="12" fillId="0" borderId="10" applyNumberFormat="0" applyFill="0" applyAlignment="0" applyProtection="0"/>
    <xf numFmtId="0" fontId="11" fillId="25" borderId="9" applyNumberFormat="0" applyAlignment="0" applyProtection="0"/>
    <xf numFmtId="0" fontId="13" fillId="0" borderId="0" applyNumberFormat="0" applyFill="0" applyBorder="0" applyAlignment="0" applyProtection="0"/>
    <xf numFmtId="0" fontId="7" fillId="17" borderId="0" applyNumberFormat="0" applyBorder="0" applyAlignment="0" applyProtection="0"/>
    <xf numFmtId="0" fontId="7" fillId="21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17" borderId="0" applyNumberFormat="0" applyBorder="0" applyAlignment="0" applyProtection="0"/>
    <xf numFmtId="0" fontId="7" fillId="23" borderId="0" applyNumberFormat="0" applyBorder="0" applyAlignment="0" applyProtection="0"/>
    <xf numFmtId="0" fontId="14" fillId="7" borderId="8" applyNumberFormat="0" applyAlignment="0" applyProtection="0"/>
    <xf numFmtId="164" fontId="4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6" fillId="4" borderId="0" applyNumberFormat="0" applyBorder="0" applyAlignment="0" applyProtection="0"/>
    <xf numFmtId="0" fontId="17" fillId="0" borderId="11" applyNumberFormat="0" applyFill="0" applyAlignment="0" applyProtection="0"/>
    <xf numFmtId="0" fontId="18" fillId="0" borderId="12" applyNumberFormat="0" applyFill="0" applyAlignment="0" applyProtection="0"/>
    <xf numFmtId="0" fontId="19" fillId="0" borderId="13" applyNumberFormat="0" applyFill="0" applyAlignment="0" applyProtection="0"/>
    <xf numFmtId="0" fontId="19" fillId="0" borderId="0" applyNumberFormat="0" applyFill="0" applyBorder="0" applyAlignment="0" applyProtection="0"/>
    <xf numFmtId="0" fontId="8" fillId="3" borderId="0" applyNumberFormat="0" applyBorder="0" applyAlignment="0" applyProtection="0"/>
    <xf numFmtId="0" fontId="14" fillId="7" borderId="8" applyNumberFormat="0" applyAlignment="0" applyProtection="0"/>
    <xf numFmtId="0" fontId="12" fillId="0" borderId="10" applyNumberFormat="0" applyFill="0" applyAlignment="0" applyProtection="0"/>
    <xf numFmtId="0" fontId="20" fillId="9" borderId="0" applyNumberFormat="0" applyBorder="0" applyAlignment="0" applyProtection="0"/>
    <xf numFmtId="0" fontId="3" fillId="0" borderId="0"/>
    <xf numFmtId="0" fontId="21" fillId="0" borderId="0"/>
    <xf numFmtId="0" fontId="3" fillId="0" borderId="0"/>
    <xf numFmtId="0" fontId="4" fillId="0" borderId="0"/>
    <xf numFmtId="0" fontId="3" fillId="9" borderId="14" applyNumberFormat="0" applyFont="0" applyAlignment="0" applyProtection="0"/>
    <xf numFmtId="0" fontId="4" fillId="28" borderId="15" applyNumberFormat="0" applyFont="0" applyAlignment="0" applyProtection="0"/>
    <xf numFmtId="0" fontId="4" fillId="28" borderId="15" applyNumberFormat="0" applyFont="0" applyAlignment="0" applyProtection="0"/>
    <xf numFmtId="0" fontId="22" fillId="24" borderId="16" applyNumberFormat="0" applyAlignment="0" applyProtection="0"/>
    <xf numFmtId="0" fontId="22" fillId="8" borderId="16" applyNumberFormat="0" applyAlignment="0" applyProtection="0"/>
    <xf numFmtId="0" fontId="23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17" applyNumberFormat="0" applyFill="0" applyAlignment="0" applyProtection="0"/>
    <xf numFmtId="0" fontId="26" fillId="0" borderId="18" applyNumberFormat="0" applyFill="0" applyAlignment="0" applyProtection="0"/>
    <xf numFmtId="0" fontId="13" fillId="0" borderId="19" applyNumberFormat="0" applyFill="0" applyAlignment="0" applyProtection="0"/>
    <xf numFmtId="0" fontId="27" fillId="0" borderId="0" applyNumberFormat="0" applyFill="0" applyBorder="0" applyAlignment="0" applyProtection="0"/>
    <xf numFmtId="0" fontId="28" fillId="0" borderId="20" applyNumberFormat="0" applyFill="0" applyAlignment="0" applyProtection="0"/>
    <xf numFmtId="0" fontId="23" fillId="0" borderId="0" applyNumberFormat="0" applyFill="0" applyBorder="0" applyAlignment="0" applyProtection="0"/>
    <xf numFmtId="0" fontId="29" fillId="0" borderId="0"/>
    <xf numFmtId="0" fontId="29" fillId="0" borderId="0"/>
    <xf numFmtId="0" fontId="32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28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6" borderId="0" applyNumberFormat="0" applyBorder="0" applyAlignment="0" applyProtection="0"/>
    <xf numFmtId="0" fontId="4" fillId="9" borderId="0" applyNumberFormat="0" applyBorder="0" applyAlignment="0" applyProtection="0"/>
    <xf numFmtId="0" fontId="4" fillId="3" borderId="0" applyNumberFormat="0" applyBorder="0" applyAlignment="0" applyProtection="0"/>
    <xf numFmtId="0" fontId="4" fillId="6" borderId="0" applyNumberFormat="0" applyBorder="0" applyAlignment="0" applyProtection="0"/>
    <xf numFmtId="0" fontId="4" fillId="28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7" fillId="6" borderId="0" applyNumberFormat="0" applyBorder="0" applyAlignment="0" applyProtection="0"/>
    <xf numFmtId="0" fontId="7" fillId="23" borderId="0" applyNumberFormat="0" applyBorder="0" applyAlignment="0" applyProtection="0"/>
    <xf numFmtId="0" fontId="7" fillId="13" borderId="0" applyNumberFormat="0" applyBorder="0" applyAlignment="0" applyProtection="0"/>
    <xf numFmtId="0" fontId="7" fillId="3" borderId="0" applyNumberFormat="0" applyBorder="0" applyAlignment="0" applyProtection="0"/>
    <xf numFmtId="0" fontId="7" fillId="6" borderId="0" applyNumberFormat="0" applyBorder="0" applyAlignment="0" applyProtection="0"/>
    <xf numFmtId="0" fontId="7" fillId="11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29" borderId="0" applyNumberFormat="0" applyBorder="0" applyAlignment="0" applyProtection="0"/>
    <xf numFmtId="0" fontId="7" fillId="23" borderId="0" applyNumberFormat="0" applyBorder="0" applyAlignment="0" applyProtection="0"/>
    <xf numFmtId="0" fontId="7" fillId="13" borderId="0" applyNumberFormat="0" applyBorder="0" applyAlignment="0" applyProtection="0"/>
    <xf numFmtId="0" fontId="7" fillId="27" borderId="0" applyNumberFormat="0" applyBorder="0" applyAlignment="0" applyProtection="0"/>
    <xf numFmtId="0" fontId="7" fillId="21" borderId="0" applyNumberFormat="0" applyBorder="0" applyAlignment="0" applyProtection="0"/>
    <xf numFmtId="0" fontId="8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33" fillId="30" borderId="8" applyNumberFormat="0" applyAlignment="0" applyProtection="0"/>
    <xf numFmtId="0" fontId="33" fillId="30" borderId="8" applyNumberFormat="0" applyAlignment="0" applyProtection="0"/>
    <xf numFmtId="0" fontId="33" fillId="30" borderId="8" applyNumberFormat="0" applyAlignment="0" applyProtection="0"/>
    <xf numFmtId="0" fontId="11" fillId="25" borderId="9" applyNumberFormat="0" applyAlignment="0" applyProtection="0"/>
    <xf numFmtId="0" fontId="11" fillId="25" borderId="9" applyNumberFormat="0" applyAlignment="0" applyProtection="0"/>
    <xf numFmtId="0" fontId="23" fillId="0" borderId="21" applyNumberFormat="0" applyFill="0" applyAlignment="0" applyProtection="0"/>
    <xf numFmtId="0" fontId="23" fillId="0" borderId="21" applyNumberFormat="0" applyFill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14" fillId="9" borderId="8" applyNumberFormat="0" applyAlignment="0" applyProtection="0"/>
    <xf numFmtId="0" fontId="14" fillId="9" borderId="8" applyNumberFormat="0" applyAlignment="0" applyProtection="0"/>
    <xf numFmtId="0" fontId="16" fillId="6" borderId="0" applyNumberFormat="0" applyBorder="0" applyAlignment="0" applyProtection="0"/>
    <xf numFmtId="0" fontId="25" fillId="0" borderId="22" applyNumberFormat="0" applyFill="0" applyAlignment="0" applyProtection="0"/>
    <xf numFmtId="0" fontId="26" fillId="0" borderId="23" applyNumberFormat="0" applyFill="0" applyAlignment="0" applyProtection="0"/>
    <xf numFmtId="0" fontId="13" fillId="0" borderId="24" applyNumberFormat="0" applyFill="0" applyAlignment="0" applyProtection="0"/>
    <xf numFmtId="0" fontId="13" fillId="0" borderId="0" applyNumberFormat="0" applyFill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14" fillId="9" borderId="8" applyNumberFormat="0" applyAlignment="0" applyProtection="0"/>
    <xf numFmtId="0" fontId="23" fillId="0" borderId="21" applyNumberFormat="0" applyFill="0" applyAlignment="0" applyProtection="0"/>
    <xf numFmtId="0" fontId="34" fillId="9" borderId="0" applyNumberFormat="0" applyBorder="0" applyAlignment="0" applyProtection="0"/>
    <xf numFmtId="0" fontId="34" fillId="9" borderId="0" applyNumberFormat="0" applyBorder="0" applyAlignment="0" applyProtection="0"/>
    <xf numFmtId="166" fontId="35" fillId="0" borderId="0"/>
    <xf numFmtId="0" fontId="3" fillId="0" borderId="0"/>
    <xf numFmtId="0" fontId="30" fillId="0" borderId="0"/>
    <xf numFmtId="0" fontId="3" fillId="28" borderId="15" applyNumberFormat="0" applyFont="0" applyAlignment="0" applyProtection="0"/>
    <xf numFmtId="0" fontId="3" fillId="28" borderId="15" applyNumberFormat="0" applyFont="0" applyAlignment="0" applyProtection="0"/>
    <xf numFmtId="0" fontId="3" fillId="9" borderId="14" applyNumberFormat="0" applyFont="0" applyAlignment="0" applyProtection="0"/>
    <xf numFmtId="0" fontId="3" fillId="28" borderId="15" applyNumberFormat="0" applyFont="0" applyAlignment="0" applyProtection="0"/>
    <xf numFmtId="0" fontId="3" fillId="28" borderId="15" applyNumberFormat="0" applyFont="0" applyAlignment="0" applyProtection="0"/>
    <xf numFmtId="0" fontId="4" fillId="28" borderId="15" applyNumberFormat="0" applyFont="0" applyAlignment="0" applyProtection="0"/>
    <xf numFmtId="0" fontId="36" fillId="28" borderId="15" applyNumberFormat="0" applyFont="0" applyAlignment="0" applyProtection="0"/>
    <xf numFmtId="0" fontId="36" fillId="28" borderId="15" applyNumberFormat="0" applyFont="0" applyAlignment="0" applyProtection="0"/>
    <xf numFmtId="0" fontId="4" fillId="28" borderId="15" applyNumberFormat="0" applyFont="0" applyAlignment="0" applyProtection="0"/>
    <xf numFmtId="0" fontId="22" fillId="30" borderId="16" applyNumberFormat="0" applyAlignment="0" applyProtection="0"/>
    <xf numFmtId="0" fontId="22" fillId="30" borderId="16" applyNumberFormat="0" applyAlignment="0" applyProtection="0"/>
    <xf numFmtId="0" fontId="22" fillId="24" borderId="16" applyNumberFormat="0" applyAlignment="0" applyProtection="0"/>
    <xf numFmtId="0" fontId="22" fillId="30" borderId="16" applyNumberFormat="0" applyAlignment="0" applyProtection="0"/>
    <xf numFmtId="0" fontId="22" fillId="30" borderId="16" applyNumberFormat="0" applyAlignment="0" applyProtection="0"/>
    <xf numFmtId="0" fontId="22" fillId="8" borderId="16" applyNumberFormat="0" applyAlignment="0" applyProtection="0"/>
    <xf numFmtId="0" fontId="22" fillId="30" borderId="16" applyNumberFormat="0" applyAlignment="0" applyProtection="0"/>
    <xf numFmtId="0" fontId="22" fillId="30" borderId="16" applyNumberFormat="0" applyAlignment="0" applyProtection="0"/>
    <xf numFmtId="0" fontId="27" fillId="0" borderId="0" applyNumberFormat="0" applyFill="0" applyBorder="0" applyAlignment="0" applyProtection="0"/>
    <xf numFmtId="0" fontId="25" fillId="0" borderId="22" applyNumberFormat="0" applyFill="0" applyAlignment="0" applyProtection="0"/>
    <xf numFmtId="0" fontId="25" fillId="0" borderId="22" applyNumberFormat="0" applyFill="0" applyAlignment="0" applyProtection="0"/>
    <xf numFmtId="0" fontId="26" fillId="0" borderId="23" applyNumberFormat="0" applyFill="0" applyAlignment="0" applyProtection="0"/>
    <xf numFmtId="0" fontId="26" fillId="0" borderId="23" applyNumberFormat="0" applyFill="0" applyAlignment="0" applyProtection="0"/>
    <xf numFmtId="0" fontId="13" fillId="0" borderId="24" applyNumberFormat="0" applyFill="0" applyAlignment="0" applyProtection="0"/>
    <xf numFmtId="0" fontId="13" fillId="0" borderId="24" applyNumberFormat="0" applyFill="0" applyAlignment="0" applyProtection="0"/>
    <xf numFmtId="0" fontId="28" fillId="0" borderId="25" applyNumberFormat="0" applyFill="0" applyAlignment="0" applyProtection="0"/>
    <xf numFmtId="0" fontId="28" fillId="0" borderId="25" applyNumberFormat="0" applyFill="0" applyAlignment="0" applyProtection="0"/>
    <xf numFmtId="0" fontId="28" fillId="0" borderId="20" applyNumberFormat="0" applyFill="0" applyAlignment="0" applyProtection="0"/>
    <xf numFmtId="0" fontId="28" fillId="0" borderId="25" applyNumberFormat="0" applyFill="0" applyAlignment="0" applyProtection="0"/>
    <xf numFmtId="0" fontId="28" fillId="0" borderId="25" applyNumberFormat="0" applyFill="0" applyAlignment="0" applyProtection="0"/>
    <xf numFmtId="0" fontId="2" fillId="0" borderId="0"/>
    <xf numFmtId="0" fontId="32" fillId="0" borderId="0"/>
    <xf numFmtId="0" fontId="2" fillId="0" borderId="0"/>
    <xf numFmtId="0" fontId="2" fillId="0" borderId="0"/>
    <xf numFmtId="0" fontId="4" fillId="0" borderId="0"/>
    <xf numFmtId="0" fontId="32" fillId="0" borderId="0"/>
    <xf numFmtId="0" fontId="3" fillId="0" borderId="0"/>
    <xf numFmtId="0" fontId="1" fillId="0" borderId="0"/>
    <xf numFmtId="0" fontId="41" fillId="0" borderId="0"/>
    <xf numFmtId="0" fontId="29" fillId="0" borderId="0"/>
    <xf numFmtId="0" fontId="42" fillId="0" borderId="0"/>
  </cellStyleXfs>
  <cellXfs count="54">
    <xf numFmtId="0" fontId="0" fillId="0" borderId="0" xfId="0"/>
    <xf numFmtId="0" fontId="3" fillId="0" borderId="0" xfId="82" applyFont="1" applyFill="1" applyBorder="1"/>
    <xf numFmtId="0" fontId="3" fillId="0" borderId="0" xfId="82" applyFont="1" applyFill="1"/>
    <xf numFmtId="0" fontId="3" fillId="0" borderId="5" xfId="82" applyFont="1" applyFill="1" applyBorder="1"/>
    <xf numFmtId="165" fontId="3" fillId="0" borderId="0" xfId="82" applyNumberFormat="1" applyFont="1" applyFill="1" applyBorder="1"/>
    <xf numFmtId="0" fontId="3" fillId="0" borderId="6" xfId="82" applyFont="1" applyFill="1" applyBorder="1"/>
    <xf numFmtId="0" fontId="3" fillId="0" borderId="7" xfId="82" applyFont="1" applyFill="1" applyBorder="1"/>
    <xf numFmtId="165" fontId="5" fillId="0" borderId="0" xfId="82" applyNumberFormat="1" applyFont="1"/>
    <xf numFmtId="0" fontId="0" fillId="0" borderId="0" xfId="82" applyFont="1" applyFill="1"/>
    <xf numFmtId="0" fontId="0" fillId="0" borderId="0" xfId="82" applyFont="1" applyFill="1" applyAlignment="1">
      <alignment horizontal="left"/>
    </xf>
    <xf numFmtId="0" fontId="6" fillId="0" borderId="0" xfId="82" applyFont="1" applyFill="1" applyBorder="1"/>
    <xf numFmtId="0" fontId="6" fillId="0" borderId="0" xfId="82" applyFont="1" applyFill="1"/>
    <xf numFmtId="0" fontId="3" fillId="0" borderId="0" xfId="100" applyFont="1" applyAlignment="1">
      <alignment horizontal="left"/>
    </xf>
    <xf numFmtId="0" fontId="38" fillId="0" borderId="0" xfId="82" applyFont="1" applyFill="1"/>
    <xf numFmtId="0" fontId="38" fillId="0" borderId="0" xfId="82" applyFont="1" applyFill="1" applyBorder="1"/>
    <xf numFmtId="0" fontId="0" fillId="0" borderId="0" xfId="100" applyFont="1" applyAlignment="1">
      <alignment horizontal="left"/>
    </xf>
    <xf numFmtId="0" fontId="37" fillId="0" borderId="0" xfId="82" applyFont="1" applyFill="1" applyBorder="1"/>
    <xf numFmtId="0" fontId="37" fillId="0" borderId="1" xfId="82" applyFont="1" applyFill="1" applyBorder="1"/>
    <xf numFmtId="0" fontId="39" fillId="0" borderId="0" xfId="82" applyFont="1" applyFill="1" applyBorder="1"/>
    <xf numFmtId="0" fontId="40" fillId="0" borderId="0" xfId="82" applyFont="1" applyFill="1" applyBorder="1"/>
    <xf numFmtId="3" fontId="39" fillId="0" borderId="0" xfId="220" applyNumberFormat="1" applyFont="1" applyFill="1" applyBorder="1" applyAlignment="1">
      <alignment horizontal="right"/>
    </xf>
    <xf numFmtId="3" fontId="39" fillId="0" borderId="0" xfId="81" applyNumberFormat="1" applyFont="1" applyFill="1" applyBorder="1" applyAlignment="1" applyProtection="1"/>
    <xf numFmtId="0" fontId="37" fillId="0" borderId="5" xfId="82" applyFont="1" applyFill="1" applyBorder="1"/>
    <xf numFmtId="0" fontId="3" fillId="0" borderId="0" xfId="0" applyFont="1" applyBorder="1"/>
    <xf numFmtId="0" fontId="37" fillId="0" borderId="0" xfId="0" applyFont="1" applyBorder="1"/>
    <xf numFmtId="0" fontId="3" fillId="0" borderId="0" xfId="0" applyFont="1"/>
    <xf numFmtId="0" fontId="0" fillId="0" borderId="0" xfId="0" applyFont="1" applyBorder="1"/>
    <xf numFmtId="0" fontId="3" fillId="0" borderId="0" xfId="0" applyFont="1" applyFill="1" applyBorder="1"/>
    <xf numFmtId="0" fontId="37" fillId="0" borderId="0" xfId="225" applyFont="1"/>
    <xf numFmtId="0" fontId="37" fillId="0" borderId="0" xfId="225" applyFont="1" applyBorder="1"/>
    <xf numFmtId="3" fontId="3" fillId="0" borderId="5" xfId="82" applyNumberFormat="1" applyFont="1" applyFill="1" applyBorder="1"/>
    <xf numFmtId="3" fontId="3" fillId="0" borderId="3" xfId="99" applyNumberFormat="1" applyFont="1" applyFill="1" applyBorder="1"/>
    <xf numFmtId="3" fontId="3" fillId="0" borderId="5" xfId="0" applyNumberFormat="1" applyFont="1" applyFill="1" applyBorder="1"/>
    <xf numFmtId="3" fontId="3" fillId="0" borderId="0" xfId="0" applyNumberFormat="1" applyFont="1" applyFill="1" applyBorder="1"/>
    <xf numFmtId="165" fontId="3" fillId="0" borderId="5" xfId="82" applyNumberFormat="1" applyFont="1" applyFill="1" applyBorder="1"/>
    <xf numFmtId="165" fontId="3" fillId="0" borderId="5" xfId="82" applyNumberFormat="1" applyFont="1" applyBorder="1"/>
    <xf numFmtId="3" fontId="3" fillId="0" borderId="5" xfId="82" applyNumberFormat="1" applyFont="1" applyBorder="1"/>
    <xf numFmtId="3" fontId="3" fillId="0" borderId="0" xfId="82" applyNumberFormat="1" applyFont="1" applyFill="1" applyBorder="1"/>
    <xf numFmtId="165" fontId="3" fillId="0" borderId="0" xfId="82" applyNumberFormat="1" applyFont="1" applyBorder="1"/>
    <xf numFmtId="49" fontId="3" fillId="0" borderId="0" xfId="225" applyNumberFormat="1" applyFont="1" applyFill="1" applyBorder="1"/>
    <xf numFmtId="0" fontId="43" fillId="0" borderId="0" xfId="82" applyFont="1" applyFill="1" applyAlignment="1"/>
    <xf numFmtId="0" fontId="0" fillId="0" borderId="0" xfId="82" applyFont="1" applyFill="1" applyAlignment="1">
      <alignment horizontal="left"/>
    </xf>
    <xf numFmtId="0" fontId="3" fillId="0" borderId="0" xfId="82" applyFont="1" applyFill="1" applyAlignment="1">
      <alignment horizontal="left"/>
    </xf>
    <xf numFmtId="0" fontId="6" fillId="0" borderId="0" xfId="82" applyFont="1" applyFill="1" applyAlignment="1">
      <alignment horizontal="center"/>
    </xf>
    <xf numFmtId="0" fontId="6" fillId="31" borderId="2" xfId="82" applyFont="1" applyFill="1" applyBorder="1" applyAlignment="1">
      <alignment horizontal="center" vertical="center"/>
    </xf>
    <xf numFmtId="0" fontId="6" fillId="31" borderId="3" xfId="82" applyFont="1" applyFill="1" applyBorder="1" applyAlignment="1">
      <alignment horizontal="center" vertical="center"/>
    </xf>
    <xf numFmtId="0" fontId="6" fillId="31" borderId="6" xfId="82" applyFont="1" applyFill="1" applyBorder="1" applyAlignment="1">
      <alignment horizontal="center" vertical="center"/>
    </xf>
    <xf numFmtId="0" fontId="6" fillId="31" borderId="4" xfId="82" applyFont="1" applyFill="1" applyBorder="1" applyAlignment="1">
      <alignment horizontal="center" vertical="center"/>
    </xf>
    <xf numFmtId="0" fontId="6" fillId="31" borderId="5" xfId="82" applyFont="1" applyFill="1" applyBorder="1" applyAlignment="1">
      <alignment horizontal="center" vertical="center"/>
    </xf>
    <xf numFmtId="0" fontId="6" fillId="31" borderId="7" xfId="82" applyFont="1" applyFill="1" applyBorder="1" applyAlignment="1">
      <alignment horizontal="center" vertical="center"/>
    </xf>
    <xf numFmtId="0" fontId="6" fillId="31" borderId="26" xfId="82" applyFont="1" applyFill="1" applyBorder="1" applyAlignment="1">
      <alignment horizontal="center" vertical="center"/>
    </xf>
    <xf numFmtId="0" fontId="6" fillId="31" borderId="28" xfId="82" applyFont="1" applyFill="1" applyBorder="1" applyAlignment="1">
      <alignment horizontal="center" vertical="center"/>
    </xf>
    <xf numFmtId="0" fontId="6" fillId="31" borderId="27" xfId="82" applyFont="1" applyFill="1" applyBorder="1" applyAlignment="1">
      <alignment horizontal="center" vertical="center"/>
    </xf>
    <xf numFmtId="0" fontId="43" fillId="0" borderId="0" xfId="82" applyFont="1" applyFill="1" applyAlignment="1">
      <alignment horizontal="center"/>
    </xf>
  </cellXfs>
  <cellStyles count="227">
    <cellStyle name="20% - Accent1" xfId="1"/>
    <cellStyle name="20% - Accent1 2" xfId="2"/>
    <cellStyle name="20% - Accent1 3" xfId="102"/>
    <cellStyle name="20% - Accent2" xfId="3"/>
    <cellStyle name="20% - Accent2 2" xfId="4"/>
    <cellStyle name="20% - Accent2 3" xfId="103"/>
    <cellStyle name="20% - Accent3" xfId="5"/>
    <cellStyle name="20% - Accent3 2" xfId="6"/>
    <cellStyle name="20% - Accent3 3" xfId="104"/>
    <cellStyle name="20% - Accent4" xfId="7"/>
    <cellStyle name="20% - Accent4 2" xfId="8"/>
    <cellStyle name="20% - Accent4 3" xfId="105"/>
    <cellStyle name="20% - Accent5" xfId="9"/>
    <cellStyle name="20% - Accent5 2" xfId="10"/>
    <cellStyle name="20% - Accent6" xfId="11"/>
    <cellStyle name="20% - Accent6 2" xfId="12"/>
    <cellStyle name="20% - Accent6 3" xfId="106"/>
    <cellStyle name="20% - Énfasis1 2" xfId="13"/>
    <cellStyle name="20% - Énfasis1 2 2" xfId="107"/>
    <cellStyle name="20% - Énfasis1 3" xfId="108"/>
    <cellStyle name="20% - Énfasis2 2" xfId="14"/>
    <cellStyle name="20% - Énfasis2 2 2" xfId="109"/>
    <cellStyle name="20% - Énfasis2 3" xfId="110"/>
    <cellStyle name="20% - Énfasis3 2" xfId="15"/>
    <cellStyle name="20% - Énfasis3 2 2" xfId="111"/>
    <cellStyle name="20% - Énfasis3 3" xfId="112"/>
    <cellStyle name="20% - Énfasis4 2" xfId="16"/>
    <cellStyle name="20% - Énfasis4 2 2" xfId="113"/>
    <cellStyle name="20% - Énfasis4 3" xfId="114"/>
    <cellStyle name="20% - Énfasis5 2" xfId="17"/>
    <cellStyle name="20% - Énfasis6 2" xfId="18"/>
    <cellStyle name="20% - Énfasis6 2 2" xfId="115"/>
    <cellStyle name="20% - Énfasis6 3" xfId="116"/>
    <cellStyle name="40% - Accent1" xfId="19"/>
    <cellStyle name="40% - Accent1 2" xfId="20"/>
    <cellStyle name="40% - Accent1 3" xfId="117"/>
    <cellStyle name="40% - Accent2" xfId="21"/>
    <cellStyle name="40% - Accent2 2" xfId="22"/>
    <cellStyle name="40% - Accent3" xfId="23"/>
    <cellStyle name="40% - Accent3 2" xfId="24"/>
    <cellStyle name="40% - Accent3 3" xfId="118"/>
    <cellStyle name="40% - Accent4" xfId="25"/>
    <cellStyle name="40% - Accent4 2" xfId="26"/>
    <cellStyle name="40% - Accent4 3" xfId="119"/>
    <cellStyle name="40% - Accent5" xfId="27"/>
    <cellStyle name="40% - Accent5 2" xfId="28"/>
    <cellStyle name="40% - Accent5 3" xfId="120"/>
    <cellStyle name="40% - Accent6" xfId="29"/>
    <cellStyle name="40% - Accent6 2" xfId="30"/>
    <cellStyle name="40% - Accent6 3" xfId="121"/>
    <cellStyle name="40% - Énfasis1 2" xfId="31"/>
    <cellStyle name="40% - Énfasis1 2 2" xfId="122"/>
    <cellStyle name="40% - Énfasis1 3" xfId="123"/>
    <cellStyle name="40% - Énfasis2 2" xfId="32"/>
    <cellStyle name="40% - Énfasis3 2" xfId="33"/>
    <cellStyle name="40% - Énfasis3 2 2" xfId="124"/>
    <cellStyle name="40% - Énfasis3 3" xfId="125"/>
    <cellStyle name="40% - Énfasis4 2" xfId="34"/>
    <cellStyle name="40% - Énfasis4 2 2" xfId="126"/>
    <cellStyle name="40% - Énfasis4 3" xfId="127"/>
    <cellStyle name="40% - Énfasis5 2" xfId="35"/>
    <cellStyle name="40% - Énfasis6 2" xfId="36"/>
    <cellStyle name="40% - Énfasis6 2 2" xfId="128"/>
    <cellStyle name="40% - Énfasis6 3" xfId="129"/>
    <cellStyle name="60% - Accent1" xfId="37"/>
    <cellStyle name="60% - Accent1 2" xfId="130"/>
    <cellStyle name="60% - Accent2" xfId="38"/>
    <cellStyle name="60% - Accent2 2" xfId="131"/>
    <cellStyle name="60% - Accent3" xfId="39"/>
    <cellStyle name="60% - Accent3 2" xfId="132"/>
    <cellStyle name="60% - Accent4" xfId="40"/>
    <cellStyle name="60% - Accent4 2" xfId="133"/>
    <cellStyle name="60% - Accent5" xfId="41"/>
    <cellStyle name="60% - Accent5 2" xfId="134"/>
    <cellStyle name="60% - Accent6" xfId="42"/>
    <cellStyle name="60% - Accent6 2" xfId="135"/>
    <cellStyle name="60% - Énfasis1 2" xfId="43"/>
    <cellStyle name="60% - Énfasis1 2 2" xfId="136"/>
    <cellStyle name="60% - Énfasis1 3" xfId="137"/>
    <cellStyle name="60% - Énfasis2 2" xfId="44"/>
    <cellStyle name="60% - Énfasis2 2 2" xfId="138"/>
    <cellStyle name="60% - Énfasis2 3" xfId="139"/>
    <cellStyle name="60% - Énfasis3 2" xfId="45"/>
    <cellStyle name="60% - Énfasis3 2 2" xfId="140"/>
    <cellStyle name="60% - Énfasis3 3" xfId="141"/>
    <cellStyle name="60% - Énfasis4 2" xfId="46"/>
    <cellStyle name="60% - Énfasis4 2 2" xfId="142"/>
    <cellStyle name="60% - Énfasis4 3" xfId="143"/>
    <cellStyle name="60% - Énfasis5 2" xfId="47"/>
    <cellStyle name="60% - Énfasis5 2 2" xfId="144"/>
    <cellStyle name="60% - Énfasis5 3" xfId="145"/>
    <cellStyle name="60% - Énfasis6 2" xfId="48"/>
    <cellStyle name="60% - Énfasis6 2 2" xfId="146"/>
    <cellStyle name="60% - Énfasis6 3" xfId="147"/>
    <cellStyle name="Accent1" xfId="49"/>
    <cellStyle name="Accent1 2" xfId="148"/>
    <cellStyle name="Accent2" xfId="50"/>
    <cellStyle name="Accent2 2" xfId="149"/>
    <cellStyle name="Accent3" xfId="51"/>
    <cellStyle name="Accent3 2" xfId="150"/>
    <cellStyle name="Accent4" xfId="52"/>
    <cellStyle name="Accent4 2" xfId="151"/>
    <cellStyle name="Accent5" xfId="53"/>
    <cellStyle name="Accent6" xfId="54"/>
    <cellStyle name="Accent6 2" xfId="152"/>
    <cellStyle name="Bad" xfId="55"/>
    <cellStyle name="Bad 2" xfId="153"/>
    <cellStyle name="Buena 2" xfId="56"/>
    <cellStyle name="Buena 2 2" xfId="154"/>
    <cellStyle name="Buena 3" xfId="155"/>
    <cellStyle name="Calculation" xfId="57"/>
    <cellStyle name="Calculation 2" xfId="156"/>
    <cellStyle name="Cálculo 2" xfId="58"/>
    <cellStyle name="Cálculo 2 2" xfId="157"/>
    <cellStyle name="Cálculo 3" xfId="158"/>
    <cellStyle name="Celda de comprobación 2" xfId="59"/>
    <cellStyle name="Celda de comprobación 2 2" xfId="159"/>
    <cellStyle name="Celda de comprobación 3" xfId="160"/>
    <cellStyle name="Celda vinculada 2" xfId="60"/>
    <cellStyle name="Celda vinculada 2 2" xfId="161"/>
    <cellStyle name="Celda vinculada 3" xfId="162"/>
    <cellStyle name="Check Cell" xfId="61"/>
    <cellStyle name="Encabezado 4 2" xfId="62"/>
    <cellStyle name="Énfasis1 2" xfId="63"/>
    <cellStyle name="Énfasis1 2 2" xfId="163"/>
    <cellStyle name="Énfasis1 3" xfId="164"/>
    <cellStyle name="Énfasis2 2" xfId="64"/>
    <cellStyle name="Énfasis2 2 2" xfId="165"/>
    <cellStyle name="Énfasis2 3" xfId="166"/>
    <cellStyle name="Énfasis3 2" xfId="65"/>
    <cellStyle name="Énfasis3 2 2" xfId="167"/>
    <cellStyle name="Énfasis3 3" xfId="168"/>
    <cellStyle name="Énfasis4 2" xfId="66"/>
    <cellStyle name="Énfasis5 2" xfId="67"/>
    <cellStyle name="Énfasis6 2" xfId="68"/>
    <cellStyle name="Énfasis6 2 2" xfId="169"/>
    <cellStyle name="Énfasis6 3" xfId="170"/>
    <cellStyle name="Entrada 2" xfId="69"/>
    <cellStyle name="Entrada 2 2" xfId="171"/>
    <cellStyle name="Entrada 3" xfId="172"/>
    <cellStyle name="Euro" xfId="70"/>
    <cellStyle name="Explanatory Text" xfId="71"/>
    <cellStyle name="Good" xfId="72"/>
    <cellStyle name="Good 2" xfId="173"/>
    <cellStyle name="Heading 1" xfId="73"/>
    <cellStyle name="Heading 1 2" xfId="174"/>
    <cellStyle name="Heading 2" xfId="74"/>
    <cellStyle name="Heading 2 2" xfId="175"/>
    <cellStyle name="Heading 3" xfId="75"/>
    <cellStyle name="Heading 3 2" xfId="176"/>
    <cellStyle name="Heading 4" xfId="76"/>
    <cellStyle name="Heading 4 2" xfId="177"/>
    <cellStyle name="Incorrecto 2" xfId="77"/>
    <cellStyle name="Incorrecto 2 2" xfId="178"/>
    <cellStyle name="Incorrecto 3" xfId="179"/>
    <cellStyle name="Input" xfId="78"/>
    <cellStyle name="Input 2" xfId="180"/>
    <cellStyle name="Linked Cell" xfId="79"/>
    <cellStyle name="Linked Cell 2" xfId="181"/>
    <cellStyle name="Neutral 2" xfId="80"/>
    <cellStyle name="Neutral 2 2" xfId="182"/>
    <cellStyle name="Neutral 3" xfId="183"/>
    <cellStyle name="Normal" xfId="0" builtinId="0"/>
    <cellStyle name="Normal 10" xfId="226"/>
    <cellStyle name="Normal 2" xfId="81"/>
    <cellStyle name="Normal 3" xfId="82"/>
    <cellStyle name="Normal 3 2" xfId="83"/>
    <cellStyle name="Normal 3 3" xfId="217"/>
    <cellStyle name="Normal 4" xfId="84"/>
    <cellStyle name="Normal 5" xfId="184"/>
    <cellStyle name="Normal 5 2" xfId="216"/>
    <cellStyle name="Normal 5 2 2" xfId="222"/>
    <cellStyle name="Normal 6" xfId="101"/>
    <cellStyle name="Normal 6 2" xfId="219"/>
    <cellStyle name="Normal 6 2 2" xfId="221"/>
    <cellStyle name="Normal 6 3" xfId="223"/>
    <cellStyle name="Normal 7" xfId="185"/>
    <cellStyle name="Normal 8" xfId="186"/>
    <cellStyle name="Normal 8 2" xfId="218"/>
    <cellStyle name="Normal 9" xfId="224"/>
    <cellStyle name="Normal_97-01" xfId="99"/>
    <cellStyle name="Normal_97-02" xfId="225"/>
    <cellStyle name="Normal_97-03" xfId="100"/>
    <cellStyle name="Normal_proytotal" xfId="220"/>
    <cellStyle name="Notas 2" xfId="85"/>
    <cellStyle name="Notas 2 2" xfId="187"/>
    <cellStyle name="Notas 2 2 2" xfId="188"/>
    <cellStyle name="Notas 2 3" xfId="189"/>
    <cellStyle name="Notas 3" xfId="190"/>
    <cellStyle name="Notas 3 2" xfId="191"/>
    <cellStyle name="Note" xfId="86"/>
    <cellStyle name="Note 2" xfId="87"/>
    <cellStyle name="Note 2 2" xfId="192"/>
    <cellStyle name="Note 3" xfId="193"/>
    <cellStyle name="Note 3 2" xfId="194"/>
    <cellStyle name="Note 4" xfId="195"/>
    <cellStyle name="Output" xfId="88"/>
    <cellStyle name="Output 2" xfId="196"/>
    <cellStyle name="Output 2 2" xfId="197"/>
    <cellStyle name="Output 3" xfId="198"/>
    <cellStyle name="Salida 2" xfId="89"/>
    <cellStyle name="Salida 2 2" xfId="199"/>
    <cellStyle name="Salida 2 2 2" xfId="200"/>
    <cellStyle name="Salida 2 3" xfId="201"/>
    <cellStyle name="Salida 3" xfId="202"/>
    <cellStyle name="Salida 3 2" xfId="203"/>
    <cellStyle name="Texto de advertencia 2" xfId="90"/>
    <cellStyle name="Texto explicativo 2" xfId="91"/>
    <cellStyle name="Title" xfId="92"/>
    <cellStyle name="Title 2" xfId="204"/>
    <cellStyle name="Título 1 2" xfId="93"/>
    <cellStyle name="Título 1 2 2" xfId="205"/>
    <cellStyle name="Título 1 3" xfId="206"/>
    <cellStyle name="Título 2 2" xfId="94"/>
    <cellStyle name="Título 2 2 2" xfId="207"/>
    <cellStyle name="Título 2 3" xfId="208"/>
    <cellStyle name="Título 3 2" xfId="95"/>
    <cellStyle name="Título 3 2 2" xfId="209"/>
    <cellStyle name="Título 3 3" xfId="210"/>
    <cellStyle name="Título 4" xfId="96"/>
    <cellStyle name="Total 2" xfId="97"/>
    <cellStyle name="Total 2 2" xfId="211"/>
    <cellStyle name="Total 2 2 2" xfId="212"/>
    <cellStyle name="Total 2 3" xfId="213"/>
    <cellStyle name="Total 3" xfId="214"/>
    <cellStyle name="Total 3 2" xfId="215"/>
    <cellStyle name="Warning Text" xfId="98"/>
  </cellStyles>
  <dxfs count="0"/>
  <tableStyles count="0" defaultTableStyle="TableStyleMedium2" defaultPivotStyle="PivotStyleLight16"/>
  <colors>
    <mruColors>
      <color rgb="FF963A8F"/>
      <color rgb="FFDA38B0"/>
      <color rgb="FFFF6699"/>
      <color rgb="FFEFF3FF"/>
      <color rgb="FF4B7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c-app-01\Vitales\NACI\1999\Solicitudes\Pm&#225;%20en%20cifras%201999-200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C-APP-01\Vitales\Panam&#225;%20en%20Cifras\Pancif_200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C-APP-01\Vitales\Panam&#225;%20en%20Cifras\Pancif2004\Pancif_200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imacion"/>
      <sheetName val="Índice"/>
      <sheetName val="PC221-01"/>
      <sheetName val="PC221-02"/>
      <sheetName val="PC221-03"/>
      <sheetName val="Gráfico1"/>
      <sheetName val="PC221-04"/>
      <sheetName val="Gráfico2"/>
      <sheetName val="PC221-05"/>
      <sheetName val="PC221-06"/>
      <sheetName val="PC221-07"/>
      <sheetName val="Gráfico6"/>
      <sheetName val="Gráfico3"/>
      <sheetName val="PC221-08-09"/>
      <sheetName val="PC221-10"/>
      <sheetName val="Gráfico8"/>
      <sheetName val="Gráfico4"/>
      <sheetName val="Datos_Graf"/>
      <sheetName val="Hoja11"/>
    </sheetNames>
    <sheetDataSet>
      <sheetData sheetId="0" refreshError="1">
        <row r="33">
          <cell r="C33" t="str">
            <v>Estaba fuera de la primera base.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imacion"/>
      <sheetName val="Índice"/>
      <sheetName val="PC221-01"/>
      <sheetName val="PC221-02"/>
      <sheetName val="PC221-03"/>
      <sheetName val="Gráfico1"/>
      <sheetName val="PC221-04"/>
      <sheetName val="Gráfico2"/>
      <sheetName val="PC221-05"/>
      <sheetName val="PC221-06"/>
      <sheetName val="PC221-07"/>
      <sheetName val="Gráfico6"/>
      <sheetName val="Gráfico3"/>
      <sheetName val="PC221-08-09"/>
      <sheetName val="PC221-10"/>
      <sheetName val="Gráfico8"/>
      <sheetName val="Gráfico4"/>
      <sheetName val="datos_graficos"/>
      <sheetName val="Datos_Graf"/>
      <sheetName val="Hoja1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imacion"/>
      <sheetName val="Índice"/>
      <sheetName val="PC221-01"/>
      <sheetName val="PC221-02"/>
      <sheetName val="PC221-03"/>
      <sheetName val="Gráfico1"/>
      <sheetName val="PC221-04"/>
      <sheetName val="Gráfico2"/>
      <sheetName val="PC221-05"/>
      <sheetName val="PC221-06"/>
      <sheetName val="PC221-07"/>
      <sheetName val="Gráfico6"/>
      <sheetName val="Gráfico3"/>
      <sheetName val="PC221-08-09"/>
      <sheetName val="PC221-10"/>
      <sheetName val="Gráfico8"/>
      <sheetName val="Gráfico4"/>
      <sheetName val="datos_graficos"/>
      <sheetName val="Datos_Graf"/>
      <sheetName val="Hoja1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T35"/>
  <sheetViews>
    <sheetView tabSelected="1" zoomScaleNormal="100" zoomScaleSheetLayoutView="100" workbookViewId="0">
      <selection activeCell="B45" sqref="B45"/>
    </sheetView>
  </sheetViews>
  <sheetFormatPr baseColWidth="10" defaultRowHeight="12.85"/>
  <cols>
    <col min="1" max="1" width="35.375" style="2" customWidth="1"/>
    <col min="2" max="5" width="10.75" style="2" customWidth="1"/>
    <col min="6" max="6" width="12.375" style="16" customWidth="1"/>
    <col min="7" max="7" width="11.375" style="1"/>
    <col min="8" max="8" width="11.375" style="19"/>
    <col min="9" max="243" width="11.375" style="2"/>
    <col min="244" max="244" width="39.375" style="2" customWidth="1"/>
    <col min="245" max="249" width="10.75" style="2" customWidth="1"/>
    <col min="250" max="499" width="11.375" style="2"/>
    <col min="500" max="500" width="39.375" style="2" customWidth="1"/>
    <col min="501" max="505" width="10.75" style="2" customWidth="1"/>
    <col min="506" max="755" width="11.375" style="2"/>
    <col min="756" max="756" width="39.375" style="2" customWidth="1"/>
    <col min="757" max="761" width="10.75" style="2" customWidth="1"/>
    <col min="762" max="1011" width="11.375" style="2"/>
    <col min="1012" max="1012" width="39.375" style="2" customWidth="1"/>
    <col min="1013" max="1017" width="10.75" style="2" customWidth="1"/>
    <col min="1018" max="1267" width="11.375" style="2"/>
    <col min="1268" max="1268" width="39.375" style="2" customWidth="1"/>
    <col min="1269" max="1273" width="10.75" style="2" customWidth="1"/>
    <col min="1274" max="1523" width="11.375" style="2"/>
    <col min="1524" max="1524" width="39.375" style="2" customWidth="1"/>
    <col min="1525" max="1529" width="10.75" style="2" customWidth="1"/>
    <col min="1530" max="1779" width="11.375" style="2"/>
    <col min="1780" max="1780" width="39.375" style="2" customWidth="1"/>
    <col min="1781" max="1785" width="10.75" style="2" customWidth="1"/>
    <col min="1786" max="2035" width="11.375" style="2"/>
    <col min="2036" max="2036" width="39.375" style="2" customWidth="1"/>
    <col min="2037" max="2041" width="10.75" style="2" customWidth="1"/>
    <col min="2042" max="2291" width="11.375" style="2"/>
    <col min="2292" max="2292" width="39.375" style="2" customWidth="1"/>
    <col min="2293" max="2297" width="10.75" style="2" customWidth="1"/>
    <col min="2298" max="2547" width="11.375" style="2"/>
    <col min="2548" max="2548" width="39.375" style="2" customWidth="1"/>
    <col min="2549" max="2553" width="10.75" style="2" customWidth="1"/>
    <col min="2554" max="2803" width="11.375" style="2"/>
    <col min="2804" max="2804" width="39.375" style="2" customWidth="1"/>
    <col min="2805" max="2809" width="10.75" style="2" customWidth="1"/>
    <col min="2810" max="3059" width="11.375" style="2"/>
    <col min="3060" max="3060" width="39.375" style="2" customWidth="1"/>
    <col min="3061" max="3065" width="10.75" style="2" customWidth="1"/>
    <col min="3066" max="3315" width="11.375" style="2"/>
    <col min="3316" max="3316" width="39.375" style="2" customWidth="1"/>
    <col min="3317" max="3321" width="10.75" style="2" customWidth="1"/>
    <col min="3322" max="3571" width="11.375" style="2"/>
    <col min="3572" max="3572" width="39.375" style="2" customWidth="1"/>
    <col min="3573" max="3577" width="10.75" style="2" customWidth="1"/>
    <col min="3578" max="3827" width="11.375" style="2"/>
    <col min="3828" max="3828" width="39.375" style="2" customWidth="1"/>
    <col min="3829" max="3833" width="10.75" style="2" customWidth="1"/>
    <col min="3834" max="4083" width="11.375" style="2"/>
    <col min="4084" max="4084" width="39.375" style="2" customWidth="1"/>
    <col min="4085" max="4089" width="10.75" style="2" customWidth="1"/>
    <col min="4090" max="4339" width="11.375" style="2"/>
    <col min="4340" max="4340" width="39.375" style="2" customWidth="1"/>
    <col min="4341" max="4345" width="10.75" style="2" customWidth="1"/>
    <col min="4346" max="4595" width="11.375" style="2"/>
    <col min="4596" max="4596" width="39.375" style="2" customWidth="1"/>
    <col min="4597" max="4601" width="10.75" style="2" customWidth="1"/>
    <col min="4602" max="4851" width="11.375" style="2"/>
    <col min="4852" max="4852" width="39.375" style="2" customWidth="1"/>
    <col min="4853" max="4857" width="10.75" style="2" customWidth="1"/>
    <col min="4858" max="5107" width="11.375" style="2"/>
    <col min="5108" max="5108" width="39.375" style="2" customWidth="1"/>
    <col min="5109" max="5113" width="10.75" style="2" customWidth="1"/>
    <col min="5114" max="5363" width="11.375" style="2"/>
    <col min="5364" max="5364" width="39.375" style="2" customWidth="1"/>
    <col min="5365" max="5369" width="10.75" style="2" customWidth="1"/>
    <col min="5370" max="5619" width="11.375" style="2"/>
    <col min="5620" max="5620" width="39.375" style="2" customWidth="1"/>
    <col min="5621" max="5625" width="10.75" style="2" customWidth="1"/>
    <col min="5626" max="5875" width="11.375" style="2"/>
    <col min="5876" max="5876" width="39.375" style="2" customWidth="1"/>
    <col min="5877" max="5881" width="10.75" style="2" customWidth="1"/>
    <col min="5882" max="6131" width="11.375" style="2"/>
    <col min="6132" max="6132" width="39.375" style="2" customWidth="1"/>
    <col min="6133" max="6137" width="10.75" style="2" customWidth="1"/>
    <col min="6138" max="6387" width="11.375" style="2"/>
    <col min="6388" max="6388" width="39.375" style="2" customWidth="1"/>
    <col min="6389" max="6393" width="10.75" style="2" customWidth="1"/>
    <col min="6394" max="6643" width="11.375" style="2"/>
    <col min="6644" max="6644" width="39.375" style="2" customWidth="1"/>
    <col min="6645" max="6649" width="10.75" style="2" customWidth="1"/>
    <col min="6650" max="6899" width="11.375" style="2"/>
    <col min="6900" max="6900" width="39.375" style="2" customWidth="1"/>
    <col min="6901" max="6905" width="10.75" style="2" customWidth="1"/>
    <col min="6906" max="7155" width="11.375" style="2"/>
    <col min="7156" max="7156" width="39.375" style="2" customWidth="1"/>
    <col min="7157" max="7161" width="10.75" style="2" customWidth="1"/>
    <col min="7162" max="7411" width="11.375" style="2"/>
    <col min="7412" max="7412" width="39.375" style="2" customWidth="1"/>
    <col min="7413" max="7417" width="10.75" style="2" customWidth="1"/>
    <col min="7418" max="7667" width="11.375" style="2"/>
    <col min="7668" max="7668" width="39.375" style="2" customWidth="1"/>
    <col min="7669" max="7673" width="10.75" style="2" customWidth="1"/>
    <col min="7674" max="7923" width="11.375" style="2"/>
    <col min="7924" max="7924" width="39.375" style="2" customWidth="1"/>
    <col min="7925" max="7929" width="10.75" style="2" customWidth="1"/>
    <col min="7930" max="8179" width="11.375" style="2"/>
    <col min="8180" max="8180" width="39.375" style="2" customWidth="1"/>
    <col min="8181" max="8185" width="10.75" style="2" customWidth="1"/>
    <col min="8186" max="8435" width="11.375" style="2"/>
    <col min="8436" max="8436" width="39.375" style="2" customWidth="1"/>
    <col min="8437" max="8441" width="10.75" style="2" customWidth="1"/>
    <col min="8442" max="8691" width="11.375" style="2"/>
    <col min="8692" max="8692" width="39.375" style="2" customWidth="1"/>
    <col min="8693" max="8697" width="10.75" style="2" customWidth="1"/>
    <col min="8698" max="8947" width="11.375" style="2"/>
    <col min="8948" max="8948" width="39.375" style="2" customWidth="1"/>
    <col min="8949" max="8953" width="10.75" style="2" customWidth="1"/>
    <col min="8954" max="9203" width="11.375" style="2"/>
    <col min="9204" max="9204" width="39.375" style="2" customWidth="1"/>
    <col min="9205" max="9209" width="10.75" style="2" customWidth="1"/>
    <col min="9210" max="9459" width="11.375" style="2"/>
    <col min="9460" max="9460" width="39.375" style="2" customWidth="1"/>
    <col min="9461" max="9465" width="10.75" style="2" customWidth="1"/>
    <col min="9466" max="9715" width="11.375" style="2"/>
    <col min="9716" max="9716" width="39.375" style="2" customWidth="1"/>
    <col min="9717" max="9721" width="10.75" style="2" customWidth="1"/>
    <col min="9722" max="9971" width="11.375" style="2"/>
    <col min="9972" max="9972" width="39.375" style="2" customWidth="1"/>
    <col min="9973" max="9977" width="10.75" style="2" customWidth="1"/>
    <col min="9978" max="10227" width="11.375" style="2"/>
    <col min="10228" max="10228" width="39.375" style="2" customWidth="1"/>
    <col min="10229" max="10233" width="10.75" style="2" customWidth="1"/>
    <col min="10234" max="10483" width="11.375" style="2"/>
    <col min="10484" max="10484" width="39.375" style="2" customWidth="1"/>
    <col min="10485" max="10489" width="10.75" style="2" customWidth="1"/>
    <col min="10490" max="10739" width="11.375" style="2"/>
    <col min="10740" max="10740" width="39.375" style="2" customWidth="1"/>
    <col min="10741" max="10745" width="10.75" style="2" customWidth="1"/>
    <col min="10746" max="10995" width="11.375" style="2"/>
    <col min="10996" max="10996" width="39.375" style="2" customWidth="1"/>
    <col min="10997" max="11001" width="10.75" style="2" customWidth="1"/>
    <col min="11002" max="11251" width="11.375" style="2"/>
    <col min="11252" max="11252" width="39.375" style="2" customWidth="1"/>
    <col min="11253" max="11257" width="10.75" style="2" customWidth="1"/>
    <col min="11258" max="11507" width="11.375" style="2"/>
    <col min="11508" max="11508" width="39.375" style="2" customWidth="1"/>
    <col min="11509" max="11513" width="10.75" style="2" customWidth="1"/>
    <col min="11514" max="11763" width="11.375" style="2"/>
    <col min="11764" max="11764" width="39.375" style="2" customWidth="1"/>
    <col min="11765" max="11769" width="10.75" style="2" customWidth="1"/>
    <col min="11770" max="12019" width="11.375" style="2"/>
    <col min="12020" max="12020" width="39.375" style="2" customWidth="1"/>
    <col min="12021" max="12025" width="10.75" style="2" customWidth="1"/>
    <col min="12026" max="12275" width="11.375" style="2"/>
    <col min="12276" max="12276" width="39.375" style="2" customWidth="1"/>
    <col min="12277" max="12281" width="10.75" style="2" customWidth="1"/>
    <col min="12282" max="12531" width="11.375" style="2"/>
    <col min="12532" max="12532" width="39.375" style="2" customWidth="1"/>
    <col min="12533" max="12537" width="10.75" style="2" customWidth="1"/>
    <col min="12538" max="12787" width="11.375" style="2"/>
    <col min="12788" max="12788" width="39.375" style="2" customWidth="1"/>
    <col min="12789" max="12793" width="10.75" style="2" customWidth="1"/>
    <col min="12794" max="13043" width="11.375" style="2"/>
    <col min="13044" max="13044" width="39.375" style="2" customWidth="1"/>
    <col min="13045" max="13049" width="10.75" style="2" customWidth="1"/>
    <col min="13050" max="13299" width="11.375" style="2"/>
    <col min="13300" max="13300" width="39.375" style="2" customWidth="1"/>
    <col min="13301" max="13305" width="10.75" style="2" customWidth="1"/>
    <col min="13306" max="13555" width="11.375" style="2"/>
    <col min="13556" max="13556" width="39.375" style="2" customWidth="1"/>
    <col min="13557" max="13561" width="10.75" style="2" customWidth="1"/>
    <col min="13562" max="13811" width="11.375" style="2"/>
    <col min="13812" max="13812" width="39.375" style="2" customWidth="1"/>
    <col min="13813" max="13817" width="10.75" style="2" customWidth="1"/>
    <col min="13818" max="14067" width="11.375" style="2"/>
    <col min="14068" max="14068" width="39.375" style="2" customWidth="1"/>
    <col min="14069" max="14073" width="10.75" style="2" customWidth="1"/>
    <col min="14074" max="14323" width="11.375" style="2"/>
    <col min="14324" max="14324" width="39.375" style="2" customWidth="1"/>
    <col min="14325" max="14329" width="10.75" style="2" customWidth="1"/>
    <col min="14330" max="14579" width="11.375" style="2"/>
    <col min="14580" max="14580" width="39.375" style="2" customWidth="1"/>
    <col min="14581" max="14585" width="10.75" style="2" customWidth="1"/>
    <col min="14586" max="14835" width="11.375" style="2"/>
    <col min="14836" max="14836" width="39.375" style="2" customWidth="1"/>
    <col min="14837" max="14841" width="10.75" style="2" customWidth="1"/>
    <col min="14842" max="15091" width="11.375" style="2"/>
    <col min="15092" max="15092" width="39.375" style="2" customWidth="1"/>
    <col min="15093" max="15097" width="10.75" style="2" customWidth="1"/>
    <col min="15098" max="15347" width="11.375" style="2"/>
    <col min="15348" max="15348" width="39.375" style="2" customWidth="1"/>
    <col min="15349" max="15353" width="10.75" style="2" customWidth="1"/>
    <col min="15354" max="15603" width="11.375" style="2"/>
    <col min="15604" max="15604" width="39.375" style="2" customWidth="1"/>
    <col min="15605" max="15609" width="10.75" style="2" customWidth="1"/>
    <col min="15610" max="15859" width="11.375" style="2"/>
    <col min="15860" max="15860" width="39.375" style="2" customWidth="1"/>
    <col min="15861" max="15865" width="10.75" style="2" customWidth="1"/>
    <col min="15866" max="16115" width="11.375" style="2"/>
    <col min="16116" max="16116" width="39.375" style="2" customWidth="1"/>
    <col min="16117" max="16121" width="10.75" style="2" customWidth="1"/>
    <col min="16122" max="16384" width="11.375" style="2"/>
  </cols>
  <sheetData>
    <row r="1" spans="1:10" s="11" customFormat="1" ht="16.75" customHeight="1">
      <c r="A1" s="43" t="s">
        <v>19</v>
      </c>
      <c r="B1" s="43"/>
      <c r="C1" s="43"/>
      <c r="D1" s="43"/>
      <c r="E1" s="43"/>
      <c r="F1" s="43"/>
      <c r="G1" s="10"/>
      <c r="H1" s="18"/>
    </row>
    <row r="2" spans="1:10" s="11" customFormat="1" ht="16.75" customHeight="1">
      <c r="A2" s="43"/>
      <c r="B2" s="43"/>
      <c r="C2" s="43"/>
      <c r="D2" s="43"/>
      <c r="E2" s="43"/>
      <c r="F2" s="43"/>
      <c r="G2" s="10"/>
      <c r="H2" s="18"/>
    </row>
    <row r="3" spans="1:10" ht="13.05" customHeight="1">
      <c r="A3" s="44" t="s">
        <v>0</v>
      </c>
      <c r="B3" s="47">
        <v>2017</v>
      </c>
      <c r="C3" s="47">
        <v>2018</v>
      </c>
      <c r="D3" s="47">
        <v>2019</v>
      </c>
      <c r="E3" s="47">
        <v>2020</v>
      </c>
      <c r="F3" s="50" t="s">
        <v>18</v>
      </c>
    </row>
    <row r="4" spans="1:10" ht="13.05" customHeight="1">
      <c r="A4" s="45"/>
      <c r="B4" s="48"/>
      <c r="C4" s="48"/>
      <c r="D4" s="48"/>
      <c r="E4" s="48"/>
      <c r="F4" s="51"/>
    </row>
    <row r="5" spans="1:10" ht="13.05" customHeight="1">
      <c r="A5" s="46"/>
      <c r="B5" s="49"/>
      <c r="C5" s="49"/>
      <c r="D5" s="49"/>
      <c r="E5" s="49"/>
      <c r="F5" s="52"/>
    </row>
    <row r="6" spans="1:10" ht="39.950000000000003" customHeight="1">
      <c r="A6" s="2" t="s">
        <v>1</v>
      </c>
      <c r="B6" s="3"/>
      <c r="C6" s="3"/>
      <c r="D6" s="3"/>
      <c r="E6" s="22"/>
    </row>
    <row r="7" spans="1:10" ht="35.15" customHeight="1">
      <c r="A7" s="8" t="s">
        <v>4</v>
      </c>
      <c r="B7" s="30">
        <v>13360</v>
      </c>
      <c r="C7" s="31">
        <v>11112</v>
      </c>
      <c r="D7" s="30">
        <v>10858</v>
      </c>
      <c r="E7" s="32">
        <v>6153</v>
      </c>
      <c r="F7" s="33">
        <v>10343</v>
      </c>
    </row>
    <row r="8" spans="1:10" ht="20.5" customHeight="1">
      <c r="A8" s="8" t="s">
        <v>5</v>
      </c>
      <c r="B8" s="34">
        <f>B7/4098135*1000</f>
        <v>3.260019496673487</v>
      </c>
      <c r="C8" s="34">
        <f>C7/4158783*1000</f>
        <v>2.6719355157506413</v>
      </c>
      <c r="D8" s="35">
        <f>D7/4218808*1000</f>
        <v>2.5737127643637727</v>
      </c>
      <c r="E8" s="34">
        <f>E7/4278500*1000</f>
        <v>1.4381208367418488</v>
      </c>
      <c r="F8" s="4">
        <f>F7/4337406*1000</f>
        <v>2.3846049920159653</v>
      </c>
      <c r="G8" s="7"/>
      <c r="H8" s="20">
        <v>4158783</v>
      </c>
    </row>
    <row r="9" spans="1:10" ht="20.5" customHeight="1">
      <c r="A9" s="8" t="s">
        <v>6</v>
      </c>
      <c r="B9" s="34">
        <f>B7/984171*1000</f>
        <v>13.574876723658795</v>
      </c>
      <c r="C9" s="34">
        <f>C7/1002004*1000</f>
        <v>11.089776088718208</v>
      </c>
      <c r="D9" s="34">
        <f>D7/1019840*1000</f>
        <v>10.646768120489488</v>
      </c>
      <c r="E9" s="34">
        <f>E7/1037550*1000</f>
        <v>5.9303166112476502</v>
      </c>
      <c r="F9" s="4">
        <f>F7/1055246*1000</f>
        <v>9.8015059995489189</v>
      </c>
      <c r="H9" s="21">
        <v>1111428</v>
      </c>
    </row>
    <row r="10" spans="1:10" ht="39.950000000000003" customHeight="1">
      <c r="A10" s="2" t="s">
        <v>2</v>
      </c>
      <c r="B10" s="3"/>
      <c r="C10" s="3"/>
      <c r="D10" s="3"/>
      <c r="E10" s="3"/>
      <c r="F10" s="1"/>
      <c r="I10" s="1"/>
      <c r="J10" s="1"/>
    </row>
    <row r="11" spans="1:10" ht="35.15" customHeight="1">
      <c r="A11" s="8" t="s">
        <v>4</v>
      </c>
      <c r="B11" s="30">
        <v>4470</v>
      </c>
      <c r="C11" s="30">
        <v>4558</v>
      </c>
      <c r="D11" s="30">
        <v>4558</v>
      </c>
      <c r="E11" s="36">
        <v>3107</v>
      </c>
      <c r="F11" s="37">
        <v>3736</v>
      </c>
      <c r="I11" s="1"/>
      <c r="J11" s="1"/>
    </row>
    <row r="12" spans="1:10" ht="20.5" customHeight="1">
      <c r="A12" s="9" t="s">
        <v>7</v>
      </c>
      <c r="B12" s="34">
        <f>B11/4098135*10000</f>
        <v>10.907400561474915</v>
      </c>
      <c r="C12" s="34">
        <f>C11/4158783*10000</f>
        <v>10.959937077746062</v>
      </c>
      <c r="D12" s="34">
        <f>D11/4218808*10000</f>
        <v>10.803999613160874</v>
      </c>
      <c r="E12" s="35">
        <f>E11/4278500*10000</f>
        <v>7.2618908495968215</v>
      </c>
      <c r="F12" s="38">
        <f>F11/4337406*10000</f>
        <v>8.6134431501224462</v>
      </c>
      <c r="H12" s="20">
        <v>4158783</v>
      </c>
      <c r="I12" s="1"/>
      <c r="J12" s="1"/>
    </row>
    <row r="13" spans="1:10" ht="20.5" customHeight="1">
      <c r="A13" s="9" t="s">
        <v>8</v>
      </c>
      <c r="B13" s="34">
        <f>B11/402636*10000</f>
        <v>111.01838881769142</v>
      </c>
      <c r="C13" s="34">
        <f>C11/412775*10000</f>
        <v>110.42335412755132</v>
      </c>
      <c r="D13" s="34">
        <f>D11/422941*10000</f>
        <v>107.76916874930545</v>
      </c>
      <c r="E13" s="35">
        <f>E11/433197*10000</f>
        <v>71.722565022380124</v>
      </c>
      <c r="F13" s="4">
        <f>F11/443508*10000</f>
        <v>84.237488388033583</v>
      </c>
      <c r="G13" s="4"/>
      <c r="H13" s="21">
        <v>413205</v>
      </c>
      <c r="I13" s="1"/>
      <c r="J13" s="1"/>
    </row>
    <row r="14" spans="1:10" ht="13.55" customHeight="1">
      <c r="A14" s="5"/>
      <c r="B14" s="6"/>
      <c r="C14" s="6"/>
      <c r="D14" s="6"/>
      <c r="E14" s="6"/>
      <c r="F14" s="17"/>
      <c r="I14" s="1"/>
      <c r="J14" s="1"/>
    </row>
    <row r="15" spans="1:10" ht="7.15" customHeight="1">
      <c r="I15" s="1"/>
      <c r="J15" s="1"/>
    </row>
    <row r="16" spans="1:10" s="25" customFormat="1" ht="25.5" customHeight="1">
      <c r="A16" s="26" t="s">
        <v>13</v>
      </c>
      <c r="B16" s="23"/>
      <c r="C16" s="23"/>
      <c r="D16" s="23"/>
      <c r="E16" s="23"/>
      <c r="F16" s="24"/>
      <c r="I16" s="27"/>
      <c r="J16" s="27"/>
    </row>
    <row r="17" spans="1:20" s="25" customFormat="1" ht="18" customHeight="1">
      <c r="A17" s="26" t="s">
        <v>15</v>
      </c>
      <c r="B17" s="23"/>
      <c r="C17" s="23"/>
      <c r="D17" s="23"/>
      <c r="E17" s="23"/>
      <c r="F17" s="24"/>
      <c r="I17" s="27"/>
      <c r="J17" s="27"/>
    </row>
    <row r="18" spans="1:20" ht="18" customHeight="1">
      <c r="A18" s="8" t="s">
        <v>14</v>
      </c>
    </row>
    <row r="19" spans="1:20" ht="18" customHeight="1">
      <c r="A19" s="15" t="s">
        <v>9</v>
      </c>
    </row>
    <row r="20" spans="1:20" ht="18" customHeight="1">
      <c r="A20" s="12" t="s">
        <v>3</v>
      </c>
    </row>
    <row r="21" spans="1:20" ht="18" customHeight="1">
      <c r="A21" s="15" t="s">
        <v>12</v>
      </c>
    </row>
    <row r="22" spans="1:20" ht="18" customHeight="1">
      <c r="A22" s="15" t="s">
        <v>11</v>
      </c>
    </row>
    <row r="23" spans="1:20" s="28" customFormat="1" ht="18" customHeight="1">
      <c r="A23" s="39" t="s">
        <v>17</v>
      </c>
      <c r="S23" s="29"/>
      <c r="T23" s="29"/>
    </row>
    <row r="24" spans="1:20" ht="18" customHeight="1">
      <c r="A24" s="15" t="s">
        <v>16</v>
      </c>
    </row>
    <row r="25" spans="1:20" ht="14.3" customHeight="1">
      <c r="A25" s="15" t="s">
        <v>10</v>
      </c>
    </row>
    <row r="26" spans="1:20" s="13" customFormat="1">
      <c r="F26" s="14"/>
      <c r="G26" s="14"/>
      <c r="H26" s="18"/>
    </row>
    <row r="28" spans="1:20" ht="15.7">
      <c r="A28" s="53"/>
      <c r="B28" s="53"/>
      <c r="C28" s="53"/>
      <c r="D28" s="53"/>
      <c r="E28" s="53"/>
      <c r="F28" s="53"/>
      <c r="G28" s="40"/>
    </row>
    <row r="30" spans="1:20">
      <c r="A30" s="41"/>
      <c r="B30" s="42"/>
      <c r="C30" s="42"/>
      <c r="D30" s="42"/>
      <c r="E30" s="42"/>
      <c r="F30" s="42"/>
      <c r="G30" s="42"/>
      <c r="H30" s="42"/>
    </row>
    <row r="31" spans="1:20">
      <c r="A31" s="41"/>
      <c r="B31" s="42"/>
      <c r="C31" s="42"/>
      <c r="D31" s="42"/>
      <c r="E31" s="42"/>
      <c r="F31" s="42"/>
      <c r="G31" s="42"/>
      <c r="H31" s="42"/>
    </row>
    <row r="32" spans="1:20">
      <c r="A32" s="8"/>
    </row>
    <row r="34" spans="1:8">
      <c r="A34" s="8"/>
    </row>
    <row r="35" spans="1:8">
      <c r="A35" s="41"/>
      <c r="B35" s="42"/>
      <c r="C35" s="42"/>
      <c r="D35" s="42"/>
      <c r="E35" s="42"/>
      <c r="F35" s="42"/>
      <c r="G35" s="42"/>
      <c r="H35" s="42"/>
    </row>
  </sheetData>
  <mergeCells count="12">
    <mergeCell ref="A30:H30"/>
    <mergeCell ref="A31:H31"/>
    <mergeCell ref="A35:H35"/>
    <mergeCell ref="A1:F1"/>
    <mergeCell ref="A2:F2"/>
    <mergeCell ref="A3:A5"/>
    <mergeCell ref="B3:B5"/>
    <mergeCell ref="C3:C5"/>
    <mergeCell ref="D3:D5"/>
    <mergeCell ref="E3:E5"/>
    <mergeCell ref="F3:F5"/>
    <mergeCell ref="A28:F28"/>
  </mergeCells>
  <printOptions horizontalCentered="1"/>
  <pageMargins left="0.74803149606299213" right="0.74803149606299213" top="0.98425196850393704" bottom="0.98425196850393704" header="0.51181102362204722" footer="0.51181102362204722"/>
  <pageSetup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</vt:lpstr>
      <vt:lpstr>'1'!Área_de_impresión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DENISE OSIRIS RANGEL</dc:creator>
  <cp:lastModifiedBy>VIRNA TEJADA</cp:lastModifiedBy>
  <cp:lastPrinted>2022-09-05T16:13:08Z</cp:lastPrinted>
  <dcterms:created xsi:type="dcterms:W3CDTF">2016-07-12T14:19:07Z</dcterms:created>
  <dcterms:modified xsi:type="dcterms:W3CDTF">2022-09-05T16:33:50Z</dcterms:modified>
</cp:coreProperties>
</file>